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4 - Gag RNA/RT-qPCR Data /"/>
    </mc:Choice>
  </mc:AlternateContent>
  <xr:revisionPtr revIDLastSave="0" documentId="13_ncr:1_{8B109731-5A55-4D45-B04D-C585CB601DD7}" xr6:coauthVersionLast="47" xr6:coauthVersionMax="47" xr10:uidLastSave="{00000000-0000-0000-0000-000000000000}"/>
  <bookViews>
    <workbookView xWindow="0" yWindow="500" windowWidth="28800" windowHeight="17500" activeTab="1" xr2:uid="{00000000-000D-0000-FFFF-FFFF00000000}"/>
  </bookViews>
  <sheets>
    <sheet name="GAG" sheetId="2" r:id="rId1"/>
    <sheet name="ACH2 with TNFa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0" l="1"/>
  <c r="L25" i="10"/>
  <c r="L26" i="10"/>
  <c r="L27" i="10"/>
  <c r="L28" i="10"/>
  <c r="L23" i="10"/>
  <c r="K24" i="10"/>
  <c r="K25" i="10"/>
  <c r="K26" i="10"/>
  <c r="K27" i="10"/>
  <c r="K28" i="10"/>
  <c r="K23" i="10"/>
  <c r="L17" i="10"/>
  <c r="L18" i="10"/>
  <c r="L19" i="10"/>
  <c r="L20" i="10"/>
  <c r="L21" i="10"/>
  <c r="L16" i="10"/>
  <c r="K17" i="10"/>
  <c r="K18" i="10"/>
  <c r="K19" i="10"/>
  <c r="K20" i="10"/>
  <c r="K21" i="10"/>
  <c r="K16" i="10"/>
  <c r="L10" i="10"/>
  <c r="L11" i="10"/>
  <c r="L12" i="10"/>
  <c r="L13" i="10"/>
  <c r="L14" i="10"/>
  <c r="L9" i="10"/>
  <c r="K10" i="10"/>
  <c r="K11" i="10"/>
  <c r="K12" i="10"/>
  <c r="K13" i="10"/>
  <c r="K14" i="10"/>
  <c r="K9" i="10"/>
  <c r="L3" i="10"/>
  <c r="L4" i="10"/>
  <c r="L5" i="10"/>
  <c r="L6" i="10"/>
  <c r="L7" i="10"/>
  <c r="L2" i="10"/>
  <c r="K3" i="10"/>
  <c r="K4" i="10"/>
  <c r="K5" i="10"/>
  <c r="K6" i="10"/>
  <c r="K7" i="10"/>
  <c r="K2" i="10"/>
  <c r="I28" i="10"/>
  <c r="E28" i="10"/>
  <c r="J28" i="10" s="1"/>
  <c r="M28" i="10" s="1"/>
  <c r="I27" i="10"/>
  <c r="E27" i="10"/>
  <c r="J27" i="10" s="1"/>
  <c r="M27" i="10" s="1"/>
  <c r="I26" i="10"/>
  <c r="E26" i="10"/>
  <c r="J26" i="10" s="1"/>
  <c r="I25" i="10"/>
  <c r="E25" i="10"/>
  <c r="I24" i="10"/>
  <c r="E24" i="10"/>
  <c r="I23" i="10"/>
  <c r="E23" i="10"/>
  <c r="J23" i="10" s="1"/>
  <c r="M23" i="10" s="1"/>
  <c r="I21" i="10"/>
  <c r="E21" i="10"/>
  <c r="J21" i="10" s="1"/>
  <c r="I20" i="10"/>
  <c r="E20" i="10"/>
  <c r="J20" i="10" s="1"/>
  <c r="I19" i="10"/>
  <c r="E19" i="10"/>
  <c r="I18" i="10"/>
  <c r="E18" i="10"/>
  <c r="J18" i="10" s="1"/>
  <c r="M18" i="10" s="1"/>
  <c r="I17" i="10"/>
  <c r="E17" i="10"/>
  <c r="J17" i="10" s="1"/>
  <c r="M17" i="10" s="1"/>
  <c r="I16" i="10"/>
  <c r="J16" i="10" s="1"/>
  <c r="M16" i="10" s="1"/>
  <c r="E16" i="10"/>
  <c r="I14" i="10"/>
  <c r="E14" i="10"/>
  <c r="J14" i="10" s="1"/>
  <c r="M14" i="10" s="1"/>
  <c r="J13" i="10"/>
  <c r="M13" i="10" s="1"/>
  <c r="I13" i="10"/>
  <c r="E13" i="10"/>
  <c r="I12" i="10"/>
  <c r="E12" i="10"/>
  <c r="J12" i="10" s="1"/>
  <c r="M12" i="10" s="1"/>
  <c r="I11" i="10"/>
  <c r="E11" i="10"/>
  <c r="J11" i="10" s="1"/>
  <c r="I10" i="10"/>
  <c r="E10" i="10"/>
  <c r="I9" i="10"/>
  <c r="E9" i="10"/>
  <c r="I7" i="10"/>
  <c r="E7" i="10"/>
  <c r="J7" i="10" s="1"/>
  <c r="I6" i="10"/>
  <c r="E6" i="10"/>
  <c r="J6" i="10" s="1"/>
  <c r="M6" i="10" s="1"/>
  <c r="I5" i="10"/>
  <c r="E5" i="10"/>
  <c r="J5" i="10" s="1"/>
  <c r="M5" i="10" s="1"/>
  <c r="I4" i="10"/>
  <c r="E4" i="10"/>
  <c r="J4" i="10" s="1"/>
  <c r="M4" i="10" s="1"/>
  <c r="I3" i="10"/>
  <c r="J3" i="10" s="1"/>
  <c r="E3" i="10"/>
  <c r="I2" i="10"/>
  <c r="J2" i="10" s="1"/>
  <c r="M2" i="10" s="1"/>
  <c r="E2" i="10"/>
  <c r="J14" i="2"/>
  <c r="F14" i="2"/>
  <c r="K14" i="2" s="1"/>
  <c r="J13" i="2"/>
  <c r="F13" i="2"/>
  <c r="K13" i="2" s="1"/>
  <c r="J12" i="2"/>
  <c r="F12" i="2"/>
  <c r="K12" i="2" s="1"/>
  <c r="J11" i="2"/>
  <c r="F11" i="2"/>
  <c r="K11" i="2" s="1"/>
  <c r="J10" i="2"/>
  <c r="F10" i="2"/>
  <c r="K10" i="2" s="1"/>
  <c r="J9" i="2"/>
  <c r="F9" i="2"/>
  <c r="K9" i="2" s="1"/>
  <c r="M26" i="10" l="1"/>
  <c r="M20" i="10"/>
  <c r="M21" i="10"/>
  <c r="M11" i="10"/>
  <c r="M7" i="10"/>
  <c r="M3" i="10"/>
  <c r="J19" i="10"/>
  <c r="M19" i="10" s="1"/>
  <c r="J9" i="10"/>
  <c r="M9" i="10" s="1"/>
  <c r="J24" i="10"/>
  <c r="M24" i="10" s="1"/>
  <c r="J10" i="10"/>
  <c r="M10" i="10" s="1"/>
  <c r="J25" i="10"/>
  <c r="M25" i="10" s="1"/>
  <c r="C16" i="2"/>
  <c r="L9" i="2" s="1"/>
  <c r="M9" i="2" s="1"/>
  <c r="L10" i="2"/>
  <c r="M10" i="2" s="1"/>
  <c r="L14" i="2" l="1"/>
  <c r="M14" i="2" s="1"/>
  <c r="L13" i="2"/>
  <c r="M13" i="2" s="1"/>
  <c r="L12" i="2"/>
  <c r="M12" i="2" s="1"/>
  <c r="L11" i="2"/>
  <c r="M1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Steven</author>
  </authors>
  <commentList>
    <comment ref="C8" authorId="0" shapeId="0" xr:uid="{F4E17873-F6D2-184F-B024-F0A7AA0288CB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GOI.</t>
        </r>
      </text>
    </comment>
    <comment ref="E8" authorId="0" shapeId="0" xr:uid="{C78288C7-4752-8647-8C70-F774D50A9241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GOI.</t>
        </r>
      </text>
    </comment>
    <comment ref="G8" authorId="0" shapeId="0" xr:uid="{3F625A06-C505-AB44-B4D1-9D20D72CF3B9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HKG.</t>
        </r>
      </text>
    </comment>
    <comment ref="I8" authorId="0" shapeId="0" xr:uid="{6E884AAA-CE84-CD40-8A8A-E0EEE2EFD30B}">
      <text>
        <r>
          <rPr>
            <b/>
            <sz val="9"/>
            <color indexed="81"/>
            <rFont val="Tahoma"/>
            <family val="2"/>
          </rPr>
          <t>Steven:</t>
        </r>
        <r>
          <rPr>
            <sz val="9"/>
            <color indexed="81"/>
            <rFont val="Tahoma"/>
            <family val="2"/>
          </rPr>
          <t xml:space="preserve">
Step 1: Enter the Ct values of the technical replicates for the HKG.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Steven</author>
  </authors>
  <commentList>
    <comment ref="B1" authorId="0" shapeId="0" xr:uid="{5A5CC25B-3AC2-1B46-ABDE-CD34EDF31CEE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GOI.</t>
        </r>
      </text>
    </comment>
    <comment ref="D1" authorId="0" shapeId="0" xr:uid="{25A2FE8E-D42D-3A45-9CA6-F16F62522257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GOI.</t>
        </r>
      </text>
    </comment>
    <comment ref="F1" authorId="0" shapeId="0" xr:uid="{A2446771-435E-9845-A5FB-84341E02FD31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HKG.</t>
        </r>
      </text>
    </comment>
    <comment ref="H1" authorId="0" shapeId="0" xr:uid="{8FEC67A5-B797-DA40-8975-1D77C7BFD981}">
      <text>
        <r>
          <rPr>
            <b/>
            <sz val="9"/>
            <color indexed="81"/>
            <rFont val="Tahoma"/>
            <family val="2"/>
          </rPr>
          <t>Steven:</t>
        </r>
        <r>
          <rPr>
            <sz val="9"/>
            <color indexed="81"/>
            <rFont val="Tahoma"/>
            <family val="2"/>
          </rPr>
          <t xml:space="preserve">
Step 1: Enter the Ct values of the technical replicates for the HKG.</t>
        </r>
      </text>
    </comment>
    <comment ref="B8" authorId="0" shapeId="0" xr:uid="{1A8A99B0-632C-934E-984E-BFD960DC9ED5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GOI.</t>
        </r>
      </text>
    </comment>
    <comment ref="D8" authorId="0" shapeId="0" xr:uid="{55B20792-B1BC-9447-8EC3-82B280C97FAE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GOI.</t>
        </r>
      </text>
    </comment>
    <comment ref="F8" authorId="0" shapeId="0" xr:uid="{88562CBA-7FDC-1E48-8988-D16B40420D1E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HKG.</t>
        </r>
      </text>
    </comment>
    <comment ref="H8" authorId="0" shapeId="0" xr:uid="{8E60BAB9-54F3-1D48-8A61-DFCDB79CBBDB}">
      <text>
        <r>
          <rPr>
            <b/>
            <sz val="9"/>
            <color indexed="81"/>
            <rFont val="Tahoma"/>
            <family val="2"/>
          </rPr>
          <t>Steven:</t>
        </r>
        <r>
          <rPr>
            <sz val="9"/>
            <color indexed="81"/>
            <rFont val="Tahoma"/>
            <family val="2"/>
          </rPr>
          <t xml:space="preserve">
Step 1: Enter the Ct values of the technical replicates for the HKG.</t>
        </r>
      </text>
    </comment>
    <comment ref="B15" authorId="0" shapeId="0" xr:uid="{1785E6E9-9F6D-2E4F-BF60-B9A3C0EAE2C9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GOI.</t>
        </r>
      </text>
    </comment>
    <comment ref="D15" authorId="0" shapeId="0" xr:uid="{8A258F85-4F4E-F844-81B6-90B7ABD62F4F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GOI.</t>
        </r>
      </text>
    </comment>
    <comment ref="F15" authorId="0" shapeId="0" xr:uid="{EF6A7CAC-08C6-1943-82E1-7452F28A157D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HKG.</t>
        </r>
      </text>
    </comment>
    <comment ref="H15" authorId="0" shapeId="0" xr:uid="{944AB39C-64BE-9A43-9ABF-3B2BDCF1BA15}">
      <text>
        <r>
          <rPr>
            <b/>
            <sz val="9"/>
            <color indexed="81"/>
            <rFont val="Tahoma"/>
            <family val="2"/>
          </rPr>
          <t>Steven:</t>
        </r>
        <r>
          <rPr>
            <sz val="9"/>
            <color indexed="81"/>
            <rFont val="Tahoma"/>
            <family val="2"/>
          </rPr>
          <t xml:space="preserve">
Step 1: Enter the Ct values of the technical replicates for the HKG.</t>
        </r>
      </text>
    </comment>
    <comment ref="B22" authorId="0" shapeId="0" xr:uid="{1444164A-12AF-4542-B6EC-61C46786CA08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GOI.</t>
        </r>
      </text>
    </comment>
    <comment ref="D22" authorId="0" shapeId="0" xr:uid="{70C421DD-9D13-B745-9A6A-5B3BF5BF0E95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GOI.</t>
        </r>
      </text>
    </comment>
    <comment ref="F22" authorId="0" shapeId="0" xr:uid="{A952538E-A865-A94B-8E0A-7CF11A7A959F}">
      <text>
        <r>
          <rPr>
            <b/>
            <sz val="9"/>
            <color rgb="FF000000"/>
            <rFont val="Tahoma"/>
            <family val="2"/>
          </rPr>
          <t>Steven: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Step 1: Enter the Ct values of the technical replicates for the HKG.</t>
        </r>
      </text>
    </comment>
    <comment ref="H22" authorId="0" shapeId="0" xr:uid="{95C30190-6EFE-D14F-8C46-F2814778420F}">
      <text>
        <r>
          <rPr>
            <b/>
            <sz val="9"/>
            <color indexed="81"/>
            <rFont val="Tahoma"/>
            <family val="2"/>
          </rPr>
          <t>Steven:</t>
        </r>
        <r>
          <rPr>
            <sz val="9"/>
            <color indexed="81"/>
            <rFont val="Tahoma"/>
            <family val="2"/>
          </rPr>
          <t xml:space="preserve">
Step 1: Enter the Ct values of the technical replicates for the HKG.</t>
        </r>
      </text>
    </comment>
  </commentList>
</comments>
</file>

<file path=xl/sharedStrings.xml><?xml version="1.0" encoding="utf-8"?>
<sst xmlns="http://schemas.openxmlformats.org/spreadsheetml/2006/main" count="97" uniqueCount="26">
  <si>
    <t>Sample</t>
  </si>
  <si>
    <t>Instructions</t>
  </si>
  <si>
    <t>Spreadsheet created by TopTipBio.com</t>
  </si>
  <si>
    <t>HKG Average Ct</t>
  </si>
  <si>
    <t>2. Do not change any of the other cells.</t>
  </si>
  <si>
    <t>∆Ct</t>
  </si>
  <si>
    <t>∆∆Ct</t>
  </si>
  <si>
    <t xml:space="preserve">Calibrator (average ∆Ct control group) </t>
  </si>
  <si>
    <t>2^-(∆∆Ct)</t>
  </si>
  <si>
    <r>
      <t xml:space="preserve">3. The fold gene expression (2^-(∆∆Ct)) should be calculated for you (in the </t>
    </r>
    <r>
      <rPr>
        <sz val="11"/>
        <color rgb="FF00B050"/>
        <rFont val="Calibri"/>
        <family val="2"/>
        <scheme val="minor"/>
      </rPr>
      <t>green box</t>
    </r>
    <r>
      <rPr>
        <sz val="11"/>
        <color theme="1"/>
        <rFont val="Calibri"/>
        <family val="2"/>
        <scheme val="minor"/>
      </rPr>
      <t>).</t>
    </r>
  </si>
  <si>
    <r>
      <t xml:space="preserve">1. Enter the Ct values of the technical replicates for all of the samples (in the </t>
    </r>
    <r>
      <rPr>
        <sz val="11"/>
        <color rgb="FFFF0000"/>
        <rFont val="Calibri"/>
        <family val="2"/>
        <scheme val="minor"/>
      </rPr>
      <t>red cells</t>
    </r>
    <r>
      <rPr>
        <sz val="11"/>
        <color theme="1"/>
        <rFont val="Calibri"/>
        <family val="2"/>
        <scheme val="minor"/>
      </rPr>
      <t>).</t>
    </r>
  </si>
  <si>
    <t>Ct1</t>
  </si>
  <si>
    <t>Ct2</t>
  </si>
  <si>
    <t>Ct3</t>
  </si>
  <si>
    <t>ACH2 DMSO H20</t>
  </si>
  <si>
    <t>Glut1</t>
  </si>
  <si>
    <t>ACH2 MLN200 TNFA</t>
  </si>
  <si>
    <t>ACH2 MLN200 H20</t>
  </si>
  <si>
    <t>ACH2 DMSO TNFA</t>
  </si>
  <si>
    <t>ACH2 MLN100 H20</t>
  </si>
  <si>
    <t>ACH2 MLN100 TNFA</t>
  </si>
  <si>
    <t>GAG</t>
  </si>
  <si>
    <t>P21</t>
  </si>
  <si>
    <t>HIF1A</t>
  </si>
  <si>
    <t>∆Ct (exp)</t>
  </si>
  <si>
    <t>∆Ct (cont)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</si>
</sst>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/>
      <right style="thick">
        <color rgb="FFFF0000"/>
      </right>
      <top/>
      <bottom/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/>
      <bottom style="thin">
        <color theme="1"/>
      </bottom>
      <diagonal/>
    </border>
    <border>
      <left style="thick">
        <color rgb="FFFF0000"/>
      </left>
      <right style="thick">
        <color rgb="FFFF0000"/>
      </right>
      <top/>
      <bottom style="thin">
        <color theme="1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 style="thick">
        <color rgb="FF00B050"/>
      </right>
      <top/>
      <bottom/>
      <diagonal/>
    </border>
    <border>
      <left style="thick">
        <color rgb="FF00B050"/>
      </left>
      <right style="thick">
        <color rgb="FF00B050"/>
      </right>
      <top/>
      <bottom style="thick">
        <color rgb="FF00B050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/>
      <top/>
      <bottom style="thick">
        <color rgb="FFFF0000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4" fillId="2" borderId="0" xfId="0" applyFont="1" applyFill="1"/>
    <xf numFmtId="0" fontId="1" fillId="2" borderId="1" xfId="0" applyFont="1" applyFill="1" applyBorder="1"/>
    <xf numFmtId="0" fontId="0" fillId="2" borderId="2" xfId="0" applyFill="1" applyBorder="1"/>
    <xf numFmtId="2" fontId="0" fillId="2" borderId="0" xfId="0" applyNumberFormat="1" applyFill="1"/>
    <xf numFmtId="0" fontId="5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2" borderId="2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0" xfId="1" applyFill="1"/>
    <xf numFmtId="0" fontId="0" fillId="2" borderId="6" xfId="0" applyFill="1" applyBorder="1" applyAlignment="1">
      <alignment horizontal="center"/>
    </xf>
    <xf numFmtId="0" fontId="0" fillId="2" borderId="5" xfId="0" applyFill="1" applyBorder="1"/>
    <xf numFmtId="0" fontId="1" fillId="2" borderId="0" xfId="0" applyFont="1" applyFill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0" fontId="1" fillId="2" borderId="0" xfId="0" applyFont="1" applyFill="1" applyAlignment="1">
      <alignment wrapText="1"/>
    </xf>
    <xf numFmtId="2" fontId="0" fillId="2" borderId="13" xfId="0" applyNumberFormat="1" applyFill="1" applyBorder="1" applyAlignment="1">
      <alignment horizontal="center"/>
    </xf>
    <xf numFmtId="2" fontId="0" fillId="2" borderId="14" xfId="0" applyNumberFormat="1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0" fontId="1" fillId="2" borderId="2" xfId="0" applyFont="1" applyFill="1" applyBorder="1"/>
    <xf numFmtId="0" fontId="0" fillId="2" borderId="1" xfId="0" applyFill="1" applyBorder="1"/>
    <xf numFmtId="0" fontId="0" fillId="2" borderId="16" xfId="0" applyFill="1" applyBorder="1"/>
    <xf numFmtId="0" fontId="1" fillId="2" borderId="3" xfId="0" applyFont="1" applyFill="1" applyBorder="1" applyAlignment="1">
      <alignment wrapText="1"/>
    </xf>
    <xf numFmtId="2" fontId="0" fillId="2" borderId="3" xfId="0" applyNumberFormat="1" applyFill="1" applyBorder="1"/>
    <xf numFmtId="2" fontId="1" fillId="2" borderId="0" xfId="0" applyNumberFormat="1" applyFont="1" applyFill="1"/>
    <xf numFmtId="0" fontId="0" fillId="2" borderId="17" xfId="0" applyFill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12" xfId="0" applyNumberFormat="1" applyFill="1" applyBorder="1" applyAlignment="1">
      <alignment horizontal="center"/>
    </xf>
    <xf numFmtId="2" fontId="0" fillId="2" borderId="2" xfId="0" applyNumberFormat="1" applyFill="1" applyBorder="1"/>
    <xf numFmtId="2" fontId="1" fillId="3" borderId="1" xfId="0" applyNumberFormat="1" applyFont="1" applyFill="1" applyBorder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0" fontId="0" fillId="3" borderId="0" xfId="0" applyFill="1"/>
    <xf numFmtId="0" fontId="1" fillId="3" borderId="1" xfId="0" applyFon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GAG!$M$9:$M$14</c:f>
              <c:numCache>
                <c:formatCode>0.00</c:formatCode>
                <c:ptCount val="6"/>
                <c:pt idx="0">
                  <c:v>1</c:v>
                </c:pt>
                <c:pt idx="1">
                  <c:v>0.80051481065630192</c:v>
                </c:pt>
                <c:pt idx="2">
                  <c:v>3.2791759935610894</c:v>
                </c:pt>
                <c:pt idx="3">
                  <c:v>10.175304053948574</c:v>
                </c:pt>
                <c:pt idx="4">
                  <c:v>0.56946010018899051</c:v>
                </c:pt>
                <c:pt idx="5">
                  <c:v>3.6000077191740547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C0-3B46-B0D6-A86A34760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393567"/>
        <c:axId val="166795263"/>
      </c:barChart>
      <c:catAx>
        <c:axId val="1693935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Group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95263"/>
        <c:crosses val="autoZero"/>
        <c:auto val="1"/>
        <c:lblAlgn val="ctr"/>
        <c:lblOffset val="100"/>
        <c:noMultiLvlLbl val="0"/>
      </c:catAx>
      <c:valAx>
        <c:axId val="166795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Fold</a:t>
                </a:r>
                <a:r>
                  <a:rPr lang="en-GB" b="1" baseline="0"/>
                  <a:t> g</a:t>
                </a:r>
                <a:r>
                  <a:rPr lang="en-GB" b="1"/>
                  <a:t>ene expression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3935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244475</xdr:colOff>
      <xdr:row>4</xdr:row>
      <xdr:rowOff>114300</xdr:rowOff>
    </xdr:from>
    <xdr:to>
      <xdr:col>20</xdr:col>
      <xdr:colOff>549275</xdr:colOff>
      <xdr:row>18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58FEE3-6F56-6C4E-917E-29D126877C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optipbio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F8F5-5429-0E4E-9DC7-FA94E555FB31}">
  <dimension ref="B1:N21"/>
  <sheetViews>
    <sheetView topLeftCell="D1" zoomScale="141" workbookViewId="0">
      <selection activeCell="B8" sqref="B8:M14"/>
    </sheetView>
  </sheetViews>
  <sheetFormatPr baseColWidth="10" defaultColWidth="8.6640625" defaultRowHeight="15" x14ac:dyDescent="0.2"/>
  <cols>
    <col min="1" max="1" width="3.1640625" style="1" customWidth="1"/>
    <col min="2" max="2" width="23.5" style="1" customWidth="1"/>
    <col min="3" max="4" width="9.83203125" style="1" customWidth="1"/>
    <col min="5" max="5" width="10.83203125" style="1" customWidth="1"/>
    <col min="6" max="6" width="13.33203125" style="5" customWidth="1"/>
    <col min="7" max="8" width="9" style="1" customWidth="1"/>
    <col min="9" max="9" width="10.1640625" style="1" customWidth="1"/>
    <col min="10" max="10" width="14.33203125" style="1" customWidth="1"/>
    <col min="11" max="11" width="13.1640625" style="1" customWidth="1"/>
    <col min="12" max="12" width="9.83203125" style="1" customWidth="1"/>
    <col min="13" max="13" width="19.6640625" style="1" customWidth="1"/>
    <col min="14" max="14" width="8.6640625" style="1" customWidth="1"/>
    <col min="15" max="16384" width="8.6640625" style="1"/>
  </cols>
  <sheetData>
    <row r="1" spans="2:14" x14ac:dyDescent="0.2">
      <c r="B1" s="11" t="s">
        <v>2</v>
      </c>
      <c r="C1" s="11"/>
      <c r="D1" s="11"/>
      <c r="E1" s="11"/>
    </row>
    <row r="3" spans="2:14" x14ac:dyDescent="0.2">
      <c r="B3" s="2" t="s">
        <v>1</v>
      </c>
      <c r="C3" s="2"/>
      <c r="D3" s="2"/>
      <c r="E3" s="2"/>
    </row>
    <row r="4" spans="2:14" x14ac:dyDescent="0.2">
      <c r="B4" t="s">
        <v>10</v>
      </c>
      <c r="C4"/>
      <c r="D4"/>
      <c r="E4"/>
    </row>
    <row r="5" spans="2:14" x14ac:dyDescent="0.2">
      <c r="B5" s="1" t="s">
        <v>4</v>
      </c>
    </row>
    <row r="6" spans="2:14" x14ac:dyDescent="0.2">
      <c r="B6" s="1" t="s">
        <v>9</v>
      </c>
    </row>
    <row r="8" spans="2:14" ht="16" thickBot="1" x14ac:dyDescent="0.25">
      <c r="B8" s="3" t="s">
        <v>0</v>
      </c>
      <c r="C8" s="7" t="s">
        <v>11</v>
      </c>
      <c r="D8" s="7" t="s">
        <v>12</v>
      </c>
      <c r="E8" s="7" t="s">
        <v>13</v>
      </c>
      <c r="F8" s="36" t="s">
        <v>21</v>
      </c>
      <c r="G8" s="7" t="s">
        <v>11</v>
      </c>
      <c r="H8" s="7" t="s">
        <v>12</v>
      </c>
      <c r="I8" s="7" t="s">
        <v>13</v>
      </c>
      <c r="J8" s="10" t="s">
        <v>3</v>
      </c>
      <c r="K8" s="6" t="s">
        <v>5</v>
      </c>
      <c r="L8" s="6" t="s">
        <v>6</v>
      </c>
      <c r="M8" s="7" t="s">
        <v>8</v>
      </c>
    </row>
    <row r="9" spans="2:14" ht="17" thickTop="1" thickBot="1" x14ac:dyDescent="0.25">
      <c r="B9" s="1" t="s">
        <v>14</v>
      </c>
      <c r="C9" s="17">
        <v>18.902999999999999</v>
      </c>
      <c r="D9" s="16">
        <v>18.998999999999999</v>
      </c>
      <c r="E9" s="15">
        <v>18.855</v>
      </c>
      <c r="F9" s="8">
        <f>AVERAGE(C9:E9)</f>
        <v>18.919</v>
      </c>
      <c r="G9" s="17">
        <v>6.9530000000000003</v>
      </c>
      <c r="H9" s="16">
        <v>7.0419999999999998</v>
      </c>
      <c r="I9" s="15">
        <v>6.8490000000000002</v>
      </c>
      <c r="J9" s="21">
        <f>AVERAGE(G9:I9)</f>
        <v>6.9480000000000004</v>
      </c>
      <c r="K9" s="8">
        <f>F9-J9</f>
        <v>11.971</v>
      </c>
      <c r="L9" s="8">
        <f t="shared" ref="L9:L14" si="0">K9-$C$16</f>
        <v>0</v>
      </c>
      <c r="M9" s="25">
        <f>2^-(L9)</f>
        <v>1</v>
      </c>
    </row>
    <row r="10" spans="2:14" ht="17" thickTop="1" thickBot="1" x14ac:dyDescent="0.25">
      <c r="B10" s="13" t="s">
        <v>17</v>
      </c>
      <c r="C10" s="16">
        <v>19.937999999999999</v>
      </c>
      <c r="D10" s="16">
        <v>20.032</v>
      </c>
      <c r="E10" s="15">
        <v>20.065999999999999</v>
      </c>
      <c r="F10" s="37">
        <f t="shared" ref="F10:F11" si="1">AVERAGE(C10:E10)</f>
        <v>20.012</v>
      </c>
      <c r="G10" s="16">
        <v>7.6719999999999997</v>
      </c>
      <c r="H10" s="16">
        <v>7.7039999999999997</v>
      </c>
      <c r="I10" s="15">
        <v>7.7839999999999998</v>
      </c>
      <c r="J10" s="21">
        <f t="shared" ref="J10:J14" si="2">AVERAGE(G10:I10)</f>
        <v>7.72</v>
      </c>
      <c r="K10" s="8">
        <f t="shared" ref="K10:K11" si="3">F10-J10</f>
        <v>12.292000000000002</v>
      </c>
      <c r="L10" s="8">
        <f t="shared" si="0"/>
        <v>0.32100000000000151</v>
      </c>
      <c r="M10" s="26">
        <f t="shared" ref="M10:M11" si="4">2^-(L10)</f>
        <v>0.80051481065630192</v>
      </c>
    </row>
    <row r="11" spans="2:14" ht="17" thickTop="1" thickBot="1" x14ac:dyDescent="0.25">
      <c r="B11" s="13" t="s">
        <v>16</v>
      </c>
      <c r="C11" s="17">
        <v>19.288</v>
      </c>
      <c r="D11" s="16">
        <v>19.096</v>
      </c>
      <c r="E11" s="15">
        <v>19.05</v>
      </c>
      <c r="F11" s="8">
        <f t="shared" si="1"/>
        <v>19.144666666666666</v>
      </c>
      <c r="G11" s="17">
        <v>8.9120000000000008</v>
      </c>
      <c r="H11" s="16">
        <v>8.8580000000000005</v>
      </c>
      <c r="I11" s="15">
        <v>8.891</v>
      </c>
      <c r="J11" s="21">
        <f t="shared" si="2"/>
        <v>8.8870000000000005</v>
      </c>
      <c r="K11" s="8">
        <f t="shared" si="3"/>
        <v>10.257666666666665</v>
      </c>
      <c r="L11" s="8">
        <f t="shared" si="0"/>
        <v>-1.7133333333333347</v>
      </c>
      <c r="M11" s="27">
        <f t="shared" si="4"/>
        <v>3.2791759935610894</v>
      </c>
    </row>
    <row r="12" spans="2:14" ht="17" thickTop="1" thickBot="1" x14ac:dyDescent="0.25">
      <c r="B12" s="1" t="s">
        <v>18</v>
      </c>
      <c r="C12" s="17">
        <v>15.888</v>
      </c>
      <c r="D12" s="16">
        <v>15.967000000000001</v>
      </c>
      <c r="E12" s="15">
        <v>15.912000000000001</v>
      </c>
      <c r="F12" s="21">
        <f>AVERAGE(C12:E12)</f>
        <v>15.922333333333334</v>
      </c>
      <c r="G12" s="19">
        <v>7.3609999999999998</v>
      </c>
      <c r="H12" s="23">
        <v>7.3319999999999999</v>
      </c>
      <c r="I12" s="15">
        <v>7.202</v>
      </c>
      <c r="J12" s="21">
        <f t="shared" si="2"/>
        <v>7.2983333333333329</v>
      </c>
      <c r="K12" s="8">
        <f>F12-J12</f>
        <v>8.6240000000000023</v>
      </c>
      <c r="L12" s="8">
        <f t="shared" si="0"/>
        <v>-3.3469999999999978</v>
      </c>
      <c r="M12" s="25">
        <f>2^-(L12)</f>
        <v>10.175304053948574</v>
      </c>
      <c r="N12" s="5"/>
    </row>
    <row r="13" spans="2:14" ht="17" thickTop="1" thickBot="1" x14ac:dyDescent="0.25">
      <c r="B13" s="1" t="s">
        <v>19</v>
      </c>
      <c r="C13" s="17">
        <v>19.901</v>
      </c>
      <c r="D13" s="16">
        <v>20.271000000000001</v>
      </c>
      <c r="E13" s="15">
        <v>20.38</v>
      </c>
      <c r="F13" s="21">
        <f t="shared" ref="F13:F14" si="5">AVERAGE(C13:E13)</f>
        <v>20.183999999999997</v>
      </c>
      <c r="G13" s="19">
        <v>7.3940000000000001</v>
      </c>
      <c r="H13" s="23">
        <v>7.6349999999999998</v>
      </c>
      <c r="I13" s="20">
        <v>7.173</v>
      </c>
      <c r="J13" s="21">
        <f t="shared" si="2"/>
        <v>7.4006666666666661</v>
      </c>
      <c r="K13" s="8">
        <f t="shared" ref="K13:K14" si="6">F13-J13</f>
        <v>12.783333333333331</v>
      </c>
      <c r="L13" s="8">
        <f t="shared" si="0"/>
        <v>0.81233333333333135</v>
      </c>
      <c r="M13" s="26">
        <f t="shared" ref="M13:M14" si="7">2^-(L13)</f>
        <v>0.56946010018899051</v>
      </c>
    </row>
    <row r="14" spans="2:14" ht="17" thickTop="1" thickBot="1" x14ac:dyDescent="0.25">
      <c r="B14" s="4" t="s">
        <v>20</v>
      </c>
      <c r="C14" s="17">
        <v>17.986000000000001</v>
      </c>
      <c r="D14" s="34">
        <v>18.033999999999999</v>
      </c>
      <c r="E14" s="12">
        <v>18.161000000000001</v>
      </c>
      <c r="F14" s="38">
        <f t="shared" si="5"/>
        <v>18.060333333333332</v>
      </c>
      <c r="G14" s="19">
        <v>7.875</v>
      </c>
      <c r="H14" s="35">
        <v>8.1059999999999999</v>
      </c>
      <c r="I14" s="18">
        <v>7.8310000000000004</v>
      </c>
      <c r="J14" s="22">
        <f t="shared" si="2"/>
        <v>7.937333333333334</v>
      </c>
      <c r="K14" s="9">
        <f t="shared" si="6"/>
        <v>10.122999999999998</v>
      </c>
      <c r="L14" s="9">
        <f t="shared" si="0"/>
        <v>-1.8480000000000025</v>
      </c>
      <c r="M14" s="27">
        <f t="shared" si="7"/>
        <v>3.6000077191740547</v>
      </c>
    </row>
    <row r="15" spans="2:14" ht="16" thickTop="1" x14ac:dyDescent="0.2">
      <c r="B15" s="29"/>
      <c r="C15" s="30"/>
    </row>
    <row r="16" spans="2:14" ht="32" x14ac:dyDescent="0.2">
      <c r="B16" s="24" t="s">
        <v>7</v>
      </c>
      <c r="C16" s="33">
        <f>AVERAGE(K9)</f>
        <v>11.971</v>
      </c>
      <c r="D16" s="33"/>
    </row>
    <row r="17" spans="2:9" x14ac:dyDescent="0.2">
      <c r="B17" s="31"/>
      <c r="C17" s="32"/>
      <c r="D17" s="5"/>
    </row>
    <row r="18" spans="2:9" x14ac:dyDescent="0.2">
      <c r="B18" s="28"/>
      <c r="C18" s="4"/>
      <c r="D18" s="4"/>
      <c r="E18" s="4"/>
      <c r="F18" s="39"/>
    </row>
    <row r="19" spans="2:9" x14ac:dyDescent="0.2">
      <c r="B19" s="3"/>
      <c r="C19" s="10"/>
      <c r="D19" s="10"/>
      <c r="E19" s="10"/>
      <c r="F19" s="36"/>
      <c r="G19" s="14"/>
      <c r="H19" s="14"/>
      <c r="I19" s="14"/>
    </row>
    <row r="20" spans="2:9" x14ac:dyDescent="0.2">
      <c r="C20" s="8"/>
      <c r="D20" s="8"/>
      <c r="E20" s="8"/>
      <c r="F20" s="8"/>
      <c r="G20" s="8"/>
      <c r="H20" s="8"/>
      <c r="I20" s="8"/>
    </row>
    <row r="21" spans="2:9" x14ac:dyDescent="0.2">
      <c r="B21" s="4"/>
      <c r="C21" s="9"/>
      <c r="D21" s="9"/>
      <c r="E21" s="9"/>
      <c r="F21" s="9"/>
      <c r="G21" s="8"/>
      <c r="H21" s="8"/>
      <c r="I21" s="8"/>
    </row>
  </sheetData>
  <hyperlinks>
    <hyperlink ref="B1" r:id="rId1" xr:uid="{000051C7-4C9E-AB43-875A-F24B5A10AD31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BB071-7D43-034F-BB94-C35FDB484B8C}">
  <dimension ref="A1:M29"/>
  <sheetViews>
    <sheetView tabSelected="1" zoomScale="125" workbookViewId="0">
      <selection activeCell="B2" sqref="B2"/>
    </sheetView>
  </sheetViews>
  <sheetFormatPr baseColWidth="10" defaultRowHeight="15" x14ac:dyDescent="0.2"/>
  <cols>
    <col min="1" max="1" width="16.5" bestFit="1" customWidth="1"/>
    <col min="5" max="5" width="10.83203125" style="45"/>
    <col min="9" max="9" width="13.5" style="45" bestFit="1" customWidth="1"/>
  </cols>
  <sheetData>
    <row r="1" spans="1:13" ht="16" thickBot="1" x14ac:dyDescent="0.25">
      <c r="A1" s="3" t="s">
        <v>0</v>
      </c>
      <c r="B1" s="7" t="s">
        <v>11</v>
      </c>
      <c r="C1" s="7" t="s">
        <v>12</v>
      </c>
      <c r="D1" s="7" t="s">
        <v>13</v>
      </c>
      <c r="E1" s="40" t="s">
        <v>23</v>
      </c>
      <c r="F1" s="7" t="s">
        <v>11</v>
      </c>
      <c r="G1" s="7" t="s">
        <v>12</v>
      </c>
      <c r="H1" s="7" t="s">
        <v>13</v>
      </c>
      <c r="I1" s="46" t="s">
        <v>3</v>
      </c>
      <c r="J1" s="6" t="s">
        <v>24</v>
      </c>
      <c r="K1" s="6" t="s">
        <v>25</v>
      </c>
      <c r="L1" s="6" t="s">
        <v>6</v>
      </c>
      <c r="M1" s="7" t="s">
        <v>8</v>
      </c>
    </row>
    <row r="2" spans="1:13" ht="17" thickTop="1" thickBot="1" x14ac:dyDescent="0.25">
      <c r="A2" s="1" t="s">
        <v>14</v>
      </c>
      <c r="B2" s="17">
        <v>25.402000000000001</v>
      </c>
      <c r="C2" s="16">
        <v>25.753</v>
      </c>
      <c r="D2" s="15">
        <v>25.24</v>
      </c>
      <c r="E2" s="41">
        <f>AVERAGE(B2:D2)</f>
        <v>25.465</v>
      </c>
      <c r="F2" s="17">
        <v>6.9530000000000003</v>
      </c>
      <c r="G2" s="16">
        <v>7.0419999999999998</v>
      </c>
      <c r="H2" s="15">
        <v>6.8490000000000002</v>
      </c>
      <c r="I2" s="43">
        <f>AVERAGE(F2:H2)</f>
        <v>6.9480000000000004</v>
      </c>
      <c r="J2" s="8">
        <f>E2-I2</f>
        <v>18.516999999999999</v>
      </c>
      <c r="K2" s="8">
        <f>$J$2</f>
        <v>18.516999999999999</v>
      </c>
      <c r="L2" s="8">
        <f>J2-K2</f>
        <v>0</v>
      </c>
      <c r="M2" s="25">
        <f>2^-(L2)</f>
        <v>1</v>
      </c>
    </row>
    <row r="3" spans="1:13" ht="17" thickTop="1" thickBot="1" x14ac:dyDescent="0.25">
      <c r="A3" s="13" t="s">
        <v>17</v>
      </c>
      <c r="B3" s="16">
        <v>26.044</v>
      </c>
      <c r="C3" s="16">
        <v>25.925999999999998</v>
      </c>
      <c r="D3" s="15">
        <v>25.975999999999999</v>
      </c>
      <c r="E3" s="42">
        <f t="shared" ref="E3:E4" si="0">AVERAGE(B3:D3)</f>
        <v>25.981999999999999</v>
      </c>
      <c r="F3" s="16">
        <v>7.6719999999999997</v>
      </c>
      <c r="G3" s="16">
        <v>7.7039999999999997</v>
      </c>
      <c r="H3" s="15">
        <v>7.7839999999999998</v>
      </c>
      <c r="I3" s="43">
        <f t="shared" ref="I3:I7" si="1">AVERAGE(F3:H3)</f>
        <v>7.72</v>
      </c>
      <c r="J3" s="8">
        <f t="shared" ref="J3:J4" si="2">E3-I3</f>
        <v>18.262</v>
      </c>
      <c r="K3" s="8">
        <f t="shared" ref="K3:K7" si="3">$J$2</f>
        <v>18.516999999999999</v>
      </c>
      <c r="L3" s="8">
        <f t="shared" ref="L3:L7" si="4">J3-K3</f>
        <v>-0.25499999999999901</v>
      </c>
      <c r="M3" s="26">
        <f t="shared" ref="M3:M4" si="5">2^-(L3)</f>
        <v>1.1933357430317211</v>
      </c>
    </row>
    <row r="4" spans="1:13" ht="17" thickTop="1" thickBot="1" x14ac:dyDescent="0.25">
      <c r="A4" s="13" t="s">
        <v>16</v>
      </c>
      <c r="B4" s="17">
        <v>28.61</v>
      </c>
      <c r="C4" s="16">
        <v>28.594000000000001</v>
      </c>
      <c r="D4" s="15">
        <v>28.297999999999998</v>
      </c>
      <c r="E4" s="41">
        <f t="shared" si="0"/>
        <v>28.500666666666664</v>
      </c>
      <c r="F4" s="17">
        <v>8.9120000000000008</v>
      </c>
      <c r="G4" s="16">
        <v>8.8580000000000005</v>
      </c>
      <c r="H4" s="15">
        <v>8.891</v>
      </c>
      <c r="I4" s="43">
        <f t="shared" si="1"/>
        <v>8.8870000000000005</v>
      </c>
      <c r="J4" s="8">
        <f t="shared" si="2"/>
        <v>19.613666666666663</v>
      </c>
      <c r="K4" s="8">
        <f t="shared" si="3"/>
        <v>18.516999999999999</v>
      </c>
      <c r="L4" s="8">
        <f t="shared" si="4"/>
        <v>1.096666666666664</v>
      </c>
      <c r="M4" s="27">
        <f t="shared" si="5"/>
        <v>0.46759562392516024</v>
      </c>
    </row>
    <row r="5" spans="1:13" ht="17" thickTop="1" thickBot="1" x14ac:dyDescent="0.25">
      <c r="A5" s="1" t="s">
        <v>18</v>
      </c>
      <c r="B5" s="17">
        <v>26.286000000000001</v>
      </c>
      <c r="C5" s="16">
        <v>26.94</v>
      </c>
      <c r="D5" s="15">
        <v>26.175999999999998</v>
      </c>
      <c r="E5" s="43">
        <f>AVERAGE(B5:D5)</f>
        <v>26.467333333333332</v>
      </c>
      <c r="F5" s="19">
        <v>7.3609999999999998</v>
      </c>
      <c r="G5" s="23">
        <v>7.3319999999999999</v>
      </c>
      <c r="H5" s="15">
        <v>7.202</v>
      </c>
      <c r="I5" s="43">
        <f t="shared" si="1"/>
        <v>7.2983333333333329</v>
      </c>
      <c r="J5" s="8">
        <f>E5-I5</f>
        <v>19.169</v>
      </c>
      <c r="K5" s="8">
        <f t="shared" si="3"/>
        <v>18.516999999999999</v>
      </c>
      <c r="L5" s="8">
        <f t="shared" si="4"/>
        <v>0.65200000000000102</v>
      </c>
      <c r="M5" s="25">
        <f>2^-(L5)</f>
        <v>0.636397467637971</v>
      </c>
    </row>
    <row r="6" spans="1:13" ht="17" thickTop="1" thickBot="1" x14ac:dyDescent="0.25">
      <c r="A6" s="1" t="s">
        <v>19</v>
      </c>
      <c r="B6" s="17">
        <v>25.19</v>
      </c>
      <c r="C6" s="16">
        <v>25.96</v>
      </c>
      <c r="D6" s="15">
        <v>24.896000000000001</v>
      </c>
      <c r="E6" s="43">
        <f t="shared" ref="E6:E7" si="6">AVERAGE(B6:D6)</f>
        <v>25.34866666666667</v>
      </c>
      <c r="F6" s="19">
        <v>7.3940000000000001</v>
      </c>
      <c r="G6" s="23">
        <v>7.6349999999999998</v>
      </c>
      <c r="H6" s="20">
        <v>7.173</v>
      </c>
      <c r="I6" s="43">
        <f t="shared" si="1"/>
        <v>7.4006666666666661</v>
      </c>
      <c r="J6" s="8">
        <f t="shared" ref="J6:J7" si="7">E6-I6</f>
        <v>17.948000000000004</v>
      </c>
      <c r="K6" s="8">
        <f t="shared" si="3"/>
        <v>18.516999999999999</v>
      </c>
      <c r="L6" s="8">
        <f t="shared" si="4"/>
        <v>-0.56899999999999551</v>
      </c>
      <c r="M6" s="26">
        <f t="shared" ref="M6:M7" si="8">2^-(L6)</f>
        <v>1.4834949338411172</v>
      </c>
    </row>
    <row r="7" spans="1:13" ht="17" thickTop="1" thickBot="1" x14ac:dyDescent="0.25">
      <c r="A7" s="4" t="s">
        <v>20</v>
      </c>
      <c r="B7" s="17">
        <v>26.869</v>
      </c>
      <c r="C7" s="34">
        <v>27.356000000000002</v>
      </c>
      <c r="D7" s="12">
        <v>26.565999999999999</v>
      </c>
      <c r="E7" s="44">
        <f t="shared" si="6"/>
        <v>26.930333333333333</v>
      </c>
      <c r="F7" s="19">
        <v>7.875</v>
      </c>
      <c r="G7" s="35">
        <v>8.1059999999999999</v>
      </c>
      <c r="H7" s="18">
        <v>7.8310000000000004</v>
      </c>
      <c r="I7" s="47">
        <f t="shared" si="1"/>
        <v>7.937333333333334</v>
      </c>
      <c r="J7" s="9">
        <f t="shared" si="7"/>
        <v>18.992999999999999</v>
      </c>
      <c r="K7" s="8">
        <f t="shared" si="3"/>
        <v>18.516999999999999</v>
      </c>
      <c r="L7" s="8">
        <f t="shared" si="4"/>
        <v>0.47599999999999909</v>
      </c>
      <c r="M7" s="27">
        <f t="shared" si="8"/>
        <v>0.71896826642347911</v>
      </c>
    </row>
    <row r="8" spans="1:13" ht="17" thickTop="1" thickBot="1" x14ac:dyDescent="0.25">
      <c r="A8" s="3" t="s">
        <v>0</v>
      </c>
      <c r="B8" s="7" t="s">
        <v>11</v>
      </c>
      <c r="C8" s="7" t="s">
        <v>12</v>
      </c>
      <c r="D8" s="7" t="s">
        <v>13</v>
      </c>
      <c r="E8" s="40" t="s">
        <v>22</v>
      </c>
      <c r="F8" s="7" t="s">
        <v>11</v>
      </c>
      <c r="G8" s="7" t="s">
        <v>12</v>
      </c>
      <c r="H8" s="7" t="s">
        <v>13</v>
      </c>
      <c r="I8" s="46" t="s">
        <v>3</v>
      </c>
      <c r="J8" s="6" t="s">
        <v>5</v>
      </c>
      <c r="K8" s="6"/>
      <c r="L8" s="6" t="s">
        <v>6</v>
      </c>
      <c r="M8" s="7" t="s">
        <v>8</v>
      </c>
    </row>
    <row r="9" spans="1:13" ht="17" thickTop="1" thickBot="1" x14ac:dyDescent="0.25">
      <c r="A9" s="1" t="s">
        <v>14</v>
      </c>
      <c r="B9" s="17">
        <v>29.510999999999999</v>
      </c>
      <c r="C9" s="16">
        <v>31.983000000000001</v>
      </c>
      <c r="D9" s="15">
        <v>31.206</v>
      </c>
      <c r="E9" s="41">
        <f>AVERAGE(B9:D9)</f>
        <v>30.900000000000002</v>
      </c>
      <c r="F9" s="17">
        <v>6.9530000000000003</v>
      </c>
      <c r="G9" s="16">
        <v>7.0419999999999998</v>
      </c>
      <c r="H9" s="15">
        <v>6.8490000000000002</v>
      </c>
      <c r="I9" s="43">
        <f>AVERAGE(F9:H9)</f>
        <v>6.9480000000000004</v>
      </c>
      <c r="J9" s="8">
        <f>E9-I9</f>
        <v>23.952000000000002</v>
      </c>
      <c r="K9" s="8">
        <f>$J$9</f>
        <v>23.952000000000002</v>
      </c>
      <c r="L9" s="8">
        <f>J9-K9</f>
        <v>0</v>
      </c>
      <c r="M9" s="25">
        <f>2^-(L9)</f>
        <v>1</v>
      </c>
    </row>
    <row r="10" spans="1:13" ht="17" thickTop="1" thickBot="1" x14ac:dyDescent="0.25">
      <c r="A10" s="13" t="s">
        <v>17</v>
      </c>
      <c r="B10" s="16">
        <v>30.457999999999998</v>
      </c>
      <c r="C10" s="16">
        <v>30.331</v>
      </c>
      <c r="D10" s="15">
        <v>30.422000000000001</v>
      </c>
      <c r="E10" s="42">
        <f t="shared" ref="E10:E11" si="9">AVERAGE(B10:D10)</f>
        <v>30.403666666666666</v>
      </c>
      <c r="F10" s="16">
        <v>7.6719999999999997</v>
      </c>
      <c r="G10" s="16">
        <v>7.7039999999999997</v>
      </c>
      <c r="H10" s="15">
        <v>7.7839999999999998</v>
      </c>
      <c r="I10" s="43">
        <f t="shared" ref="I10:I14" si="10">AVERAGE(F10:H10)</f>
        <v>7.72</v>
      </c>
      <c r="J10" s="8">
        <f t="shared" ref="J10:J11" si="11">E10-I10</f>
        <v>22.683666666666667</v>
      </c>
      <c r="K10" s="8">
        <f t="shared" ref="K10:K14" si="12">$J$9</f>
        <v>23.952000000000002</v>
      </c>
      <c r="L10" s="8">
        <f t="shared" ref="L10:L14" si="13">J10-K10</f>
        <v>-1.2683333333333344</v>
      </c>
      <c r="M10" s="26">
        <f t="shared" ref="M10:M11" si="14">2^-(L10)</f>
        <v>2.4088312563695928</v>
      </c>
    </row>
    <row r="11" spans="1:13" ht="17" thickTop="1" thickBot="1" x14ac:dyDescent="0.25">
      <c r="A11" s="13" t="s">
        <v>16</v>
      </c>
      <c r="B11" s="17">
        <v>30.838999999999999</v>
      </c>
      <c r="C11" s="16">
        <v>31.463000000000001</v>
      </c>
      <c r="D11" s="15">
        <v>31.411999999999999</v>
      </c>
      <c r="E11" s="41">
        <f t="shared" si="9"/>
        <v>31.238</v>
      </c>
      <c r="F11" s="17">
        <v>8.9120000000000008</v>
      </c>
      <c r="G11" s="16">
        <v>8.8580000000000005</v>
      </c>
      <c r="H11" s="15">
        <v>8.891</v>
      </c>
      <c r="I11" s="43">
        <f t="shared" si="10"/>
        <v>8.8870000000000005</v>
      </c>
      <c r="J11" s="8">
        <f t="shared" si="11"/>
        <v>22.350999999999999</v>
      </c>
      <c r="K11" s="8">
        <f t="shared" si="12"/>
        <v>23.952000000000002</v>
      </c>
      <c r="L11" s="8">
        <f t="shared" si="13"/>
        <v>-1.6010000000000026</v>
      </c>
      <c r="M11" s="27">
        <f t="shared" si="14"/>
        <v>3.0335350907488898</v>
      </c>
    </row>
    <row r="12" spans="1:13" ht="17" thickTop="1" thickBot="1" x14ac:dyDescent="0.25">
      <c r="A12" s="1" t="s">
        <v>18</v>
      </c>
      <c r="B12" s="17">
        <v>31.562999999999999</v>
      </c>
      <c r="C12" s="16">
        <v>31.966000000000001</v>
      </c>
      <c r="D12" s="15">
        <v>31.231000000000002</v>
      </c>
      <c r="E12" s="43">
        <f>AVERAGE(B12:D12)</f>
        <v>31.586666666666662</v>
      </c>
      <c r="F12" s="19">
        <v>7.3609999999999998</v>
      </c>
      <c r="G12" s="23">
        <v>7.3319999999999999</v>
      </c>
      <c r="H12" s="15">
        <v>7.202</v>
      </c>
      <c r="I12" s="43">
        <f t="shared" si="10"/>
        <v>7.2983333333333329</v>
      </c>
      <c r="J12" s="8">
        <f>E12-I12</f>
        <v>24.28833333333333</v>
      </c>
      <c r="K12" s="8">
        <f t="shared" si="12"/>
        <v>23.952000000000002</v>
      </c>
      <c r="L12" s="8">
        <f t="shared" si="13"/>
        <v>0.33633333333332871</v>
      </c>
      <c r="M12" s="25">
        <f>2^-(L12)</f>
        <v>0.79205178696103196</v>
      </c>
    </row>
    <row r="13" spans="1:13" ht="17" thickTop="1" thickBot="1" x14ac:dyDescent="0.25">
      <c r="A13" s="1" t="s">
        <v>19</v>
      </c>
      <c r="B13" s="17">
        <v>29.49</v>
      </c>
      <c r="C13" s="16">
        <v>30.9</v>
      </c>
      <c r="D13" s="15">
        <v>31.335999999999999</v>
      </c>
      <c r="E13" s="43">
        <f t="shared" ref="E13:E14" si="15">AVERAGE(B13:D13)</f>
        <v>30.575333333333333</v>
      </c>
      <c r="F13" s="19">
        <v>7.3940000000000001</v>
      </c>
      <c r="G13" s="23">
        <v>7.6349999999999998</v>
      </c>
      <c r="H13" s="20">
        <v>7.173</v>
      </c>
      <c r="I13" s="43">
        <f t="shared" si="10"/>
        <v>7.4006666666666661</v>
      </c>
      <c r="J13" s="8">
        <f t="shared" ref="J13:J14" si="16">E13-I13</f>
        <v>23.174666666666667</v>
      </c>
      <c r="K13" s="8">
        <f t="shared" si="12"/>
        <v>23.952000000000002</v>
      </c>
      <c r="L13" s="8">
        <f t="shared" si="13"/>
        <v>-0.77733333333333476</v>
      </c>
      <c r="M13" s="26">
        <f t="shared" ref="M13:M14" si="17">2^-(L13)</f>
        <v>1.7139598726096961</v>
      </c>
    </row>
    <row r="14" spans="1:13" ht="17" thickTop="1" thickBot="1" x14ac:dyDescent="0.25">
      <c r="A14" s="4" t="s">
        <v>20</v>
      </c>
      <c r="B14" s="17">
        <v>30.643999999999998</v>
      </c>
      <c r="C14" s="34">
        <v>29.442</v>
      </c>
      <c r="D14" s="12">
        <v>31.225000000000001</v>
      </c>
      <c r="E14" s="44">
        <f t="shared" si="15"/>
        <v>30.437000000000001</v>
      </c>
      <c r="F14" s="19">
        <v>7.875</v>
      </c>
      <c r="G14" s="35">
        <v>8.1059999999999999</v>
      </c>
      <c r="H14" s="18">
        <v>7.8310000000000004</v>
      </c>
      <c r="I14" s="47">
        <f t="shared" si="10"/>
        <v>7.937333333333334</v>
      </c>
      <c r="J14" s="9">
        <f t="shared" si="16"/>
        <v>22.499666666666666</v>
      </c>
      <c r="K14" s="8">
        <f t="shared" si="12"/>
        <v>23.952000000000002</v>
      </c>
      <c r="L14" s="8">
        <f t="shared" si="13"/>
        <v>-1.4523333333333355</v>
      </c>
      <c r="M14" s="27">
        <f t="shared" si="17"/>
        <v>2.73650280116874</v>
      </c>
    </row>
    <row r="15" spans="1:13" ht="17" thickTop="1" thickBot="1" x14ac:dyDescent="0.25">
      <c r="A15" s="3" t="s">
        <v>0</v>
      </c>
      <c r="B15" s="7" t="s">
        <v>11</v>
      </c>
      <c r="C15" s="7" t="s">
        <v>12</v>
      </c>
      <c r="D15" s="7" t="s">
        <v>13</v>
      </c>
      <c r="E15" s="40" t="s">
        <v>21</v>
      </c>
      <c r="F15" s="7" t="s">
        <v>11</v>
      </c>
      <c r="G15" s="7" t="s">
        <v>12</v>
      </c>
      <c r="H15" s="7" t="s">
        <v>13</v>
      </c>
      <c r="I15" s="46" t="s">
        <v>3</v>
      </c>
      <c r="J15" s="6" t="s">
        <v>5</v>
      </c>
      <c r="K15" s="6"/>
      <c r="L15" s="6" t="s">
        <v>6</v>
      </c>
      <c r="M15" s="7" t="s">
        <v>8</v>
      </c>
    </row>
    <row r="16" spans="1:13" ht="17" thickTop="1" thickBot="1" x14ac:dyDescent="0.25">
      <c r="A16" s="1" t="s">
        <v>14</v>
      </c>
      <c r="B16" s="17">
        <v>18.902999999999999</v>
      </c>
      <c r="C16" s="16">
        <v>18.998999999999999</v>
      </c>
      <c r="D16" s="15">
        <v>18.855</v>
      </c>
      <c r="E16" s="41">
        <f>AVERAGE(B16:D16)</f>
        <v>18.919</v>
      </c>
      <c r="F16" s="17">
        <v>6.9530000000000003</v>
      </c>
      <c r="G16" s="16">
        <v>7.0419999999999998</v>
      </c>
      <c r="H16" s="15">
        <v>6.8490000000000002</v>
      </c>
      <c r="I16" s="43">
        <f>AVERAGE(F16:H16)</f>
        <v>6.9480000000000004</v>
      </c>
      <c r="J16" s="8">
        <f>E16-I16</f>
        <v>11.971</v>
      </c>
      <c r="K16" s="8">
        <f>$J$16</f>
        <v>11.971</v>
      </c>
      <c r="L16" s="8">
        <f>J16-K16</f>
        <v>0</v>
      </c>
      <c r="M16" s="25">
        <f>2^-(L16)</f>
        <v>1</v>
      </c>
    </row>
    <row r="17" spans="1:13" ht="17" thickTop="1" thickBot="1" x14ac:dyDescent="0.25">
      <c r="A17" s="13" t="s">
        <v>17</v>
      </c>
      <c r="B17" s="16">
        <v>19.937999999999999</v>
      </c>
      <c r="C17" s="16">
        <v>20.032</v>
      </c>
      <c r="D17" s="15">
        <v>20.065999999999999</v>
      </c>
      <c r="E17" s="42">
        <f t="shared" ref="E17:E18" si="18">AVERAGE(B17:D17)</f>
        <v>20.012</v>
      </c>
      <c r="F17" s="16">
        <v>7.6719999999999997</v>
      </c>
      <c r="G17" s="16">
        <v>7.7039999999999997</v>
      </c>
      <c r="H17" s="15">
        <v>7.7839999999999998</v>
      </c>
      <c r="I17" s="43">
        <f t="shared" ref="I17:I21" si="19">AVERAGE(F17:H17)</f>
        <v>7.72</v>
      </c>
      <c r="J17" s="8">
        <f t="shared" ref="J17:J18" si="20">E17-I17</f>
        <v>12.292000000000002</v>
      </c>
      <c r="K17" s="8">
        <f t="shared" ref="K17:K21" si="21">$J$16</f>
        <v>11.971</v>
      </c>
      <c r="L17" s="8">
        <f t="shared" ref="L17:L21" si="22">J17-K17</f>
        <v>0.32100000000000151</v>
      </c>
      <c r="M17" s="26">
        <f t="shared" ref="M17:M18" si="23">2^-(L17)</f>
        <v>0.80051481065630192</v>
      </c>
    </row>
    <row r="18" spans="1:13" ht="17" thickTop="1" thickBot="1" x14ac:dyDescent="0.25">
      <c r="A18" s="13" t="s">
        <v>16</v>
      </c>
      <c r="B18" s="17">
        <v>19.288</v>
      </c>
      <c r="C18" s="16">
        <v>19.096</v>
      </c>
      <c r="D18" s="15">
        <v>19.05</v>
      </c>
      <c r="E18" s="41">
        <f t="shared" si="18"/>
        <v>19.144666666666666</v>
      </c>
      <c r="F18" s="17">
        <v>8.9120000000000008</v>
      </c>
      <c r="G18" s="16">
        <v>8.8580000000000005</v>
      </c>
      <c r="H18" s="15">
        <v>8.891</v>
      </c>
      <c r="I18" s="43">
        <f t="shared" si="19"/>
        <v>8.8870000000000005</v>
      </c>
      <c r="J18" s="8">
        <f t="shared" si="20"/>
        <v>10.257666666666665</v>
      </c>
      <c r="K18" s="8">
        <f t="shared" si="21"/>
        <v>11.971</v>
      </c>
      <c r="L18" s="8">
        <f t="shared" si="22"/>
        <v>-1.7133333333333347</v>
      </c>
      <c r="M18" s="27">
        <f t="shared" si="23"/>
        <v>3.2791759935610894</v>
      </c>
    </row>
    <row r="19" spans="1:13" ht="17" thickTop="1" thickBot="1" x14ac:dyDescent="0.25">
      <c r="A19" s="1" t="s">
        <v>18</v>
      </c>
      <c r="B19" s="17">
        <v>15.888</v>
      </c>
      <c r="C19" s="16">
        <v>15.967000000000001</v>
      </c>
      <c r="D19" s="15">
        <v>15.912000000000001</v>
      </c>
      <c r="E19" s="43">
        <f>AVERAGE(B19:D19)</f>
        <v>15.922333333333334</v>
      </c>
      <c r="F19" s="19">
        <v>7.3609999999999998</v>
      </c>
      <c r="G19" s="23">
        <v>7.3319999999999999</v>
      </c>
      <c r="H19" s="15">
        <v>7.202</v>
      </c>
      <c r="I19" s="43">
        <f t="shared" si="19"/>
        <v>7.2983333333333329</v>
      </c>
      <c r="J19" s="8">
        <f>E19-I19</f>
        <v>8.6240000000000023</v>
      </c>
      <c r="K19" s="8">
        <f t="shared" si="21"/>
        <v>11.971</v>
      </c>
      <c r="L19" s="8">
        <f t="shared" si="22"/>
        <v>-3.3469999999999978</v>
      </c>
      <c r="M19" s="25">
        <f>2^-(L19)</f>
        <v>10.175304053948574</v>
      </c>
    </row>
    <row r="20" spans="1:13" ht="17" thickTop="1" thickBot="1" x14ac:dyDescent="0.25">
      <c r="A20" s="1" t="s">
        <v>19</v>
      </c>
      <c r="B20" s="17">
        <v>19.901</v>
      </c>
      <c r="C20" s="16">
        <v>20.271000000000001</v>
      </c>
      <c r="D20" s="15">
        <v>20.38</v>
      </c>
      <c r="E20" s="43">
        <f t="shared" ref="E20:E21" si="24">AVERAGE(B20:D20)</f>
        <v>20.183999999999997</v>
      </c>
      <c r="F20" s="19">
        <v>7.3940000000000001</v>
      </c>
      <c r="G20" s="23">
        <v>7.6349999999999998</v>
      </c>
      <c r="H20" s="20">
        <v>7.173</v>
      </c>
      <c r="I20" s="43">
        <f t="shared" si="19"/>
        <v>7.4006666666666661</v>
      </c>
      <c r="J20" s="8">
        <f t="shared" ref="J20:J21" si="25">E20-I20</f>
        <v>12.783333333333331</v>
      </c>
      <c r="K20" s="8">
        <f t="shared" si="21"/>
        <v>11.971</v>
      </c>
      <c r="L20" s="8">
        <f t="shared" si="22"/>
        <v>0.81233333333333135</v>
      </c>
      <c r="M20" s="26">
        <f t="shared" ref="M20:M21" si="26">2^-(L20)</f>
        <v>0.56946010018899051</v>
      </c>
    </row>
    <row r="21" spans="1:13" ht="17" thickTop="1" thickBot="1" x14ac:dyDescent="0.25">
      <c r="A21" s="4" t="s">
        <v>20</v>
      </c>
      <c r="B21" s="17">
        <v>17.986000000000001</v>
      </c>
      <c r="C21" s="34">
        <v>18.033999999999999</v>
      </c>
      <c r="D21" s="12">
        <v>18.161000000000001</v>
      </c>
      <c r="E21" s="44">
        <f t="shared" si="24"/>
        <v>18.060333333333332</v>
      </c>
      <c r="F21" s="19">
        <v>7.875</v>
      </c>
      <c r="G21" s="35">
        <v>8.1059999999999999</v>
      </c>
      <c r="H21" s="18">
        <v>7.8310000000000004</v>
      </c>
      <c r="I21" s="47">
        <f t="shared" si="19"/>
        <v>7.937333333333334</v>
      </c>
      <c r="J21" s="9">
        <f t="shared" si="25"/>
        <v>10.122999999999998</v>
      </c>
      <c r="K21" s="8">
        <f t="shared" si="21"/>
        <v>11.971</v>
      </c>
      <c r="L21" s="8">
        <f t="shared" si="22"/>
        <v>-1.8480000000000025</v>
      </c>
      <c r="M21" s="27">
        <f t="shared" si="26"/>
        <v>3.6000077191740547</v>
      </c>
    </row>
    <row r="22" spans="1:13" ht="17" thickTop="1" thickBot="1" x14ac:dyDescent="0.25">
      <c r="A22" s="3" t="s">
        <v>0</v>
      </c>
      <c r="B22" s="7" t="s">
        <v>11</v>
      </c>
      <c r="C22" s="7" t="s">
        <v>12</v>
      </c>
      <c r="D22" s="7" t="s">
        <v>13</v>
      </c>
      <c r="E22" s="40" t="s">
        <v>15</v>
      </c>
      <c r="F22" s="7" t="s">
        <v>11</v>
      </c>
      <c r="G22" s="7" t="s">
        <v>12</v>
      </c>
      <c r="H22" s="7" t="s">
        <v>13</v>
      </c>
      <c r="I22" s="46" t="s">
        <v>3</v>
      </c>
      <c r="J22" s="6" t="s">
        <v>5</v>
      </c>
      <c r="K22" s="6"/>
      <c r="L22" s="6" t="s">
        <v>6</v>
      </c>
      <c r="M22" s="7" t="s">
        <v>8</v>
      </c>
    </row>
    <row r="23" spans="1:13" ht="17" thickTop="1" thickBot="1" x14ac:dyDescent="0.25">
      <c r="A23" s="1" t="s">
        <v>14</v>
      </c>
      <c r="B23" s="17">
        <v>27.024000000000001</v>
      </c>
      <c r="C23" s="16">
        <v>26.684999999999999</v>
      </c>
      <c r="D23" s="15">
        <v>27.065999999999999</v>
      </c>
      <c r="E23" s="41">
        <f>AVERAGE(B23:D23)</f>
        <v>26.925000000000001</v>
      </c>
      <c r="F23" s="17">
        <v>6.9530000000000003</v>
      </c>
      <c r="G23" s="16">
        <v>7.0419999999999998</v>
      </c>
      <c r="H23" s="15">
        <v>6.8490000000000002</v>
      </c>
      <c r="I23" s="43">
        <f>AVERAGE(F23:H23)</f>
        <v>6.9480000000000004</v>
      </c>
      <c r="J23" s="8">
        <f>E23-I23</f>
        <v>19.977</v>
      </c>
      <c r="K23" s="8">
        <f>$J$23</f>
        <v>19.977</v>
      </c>
      <c r="L23" s="8">
        <f>J23-K23</f>
        <v>0</v>
      </c>
      <c r="M23" s="25">
        <f>2^-(L23)</f>
        <v>1</v>
      </c>
    </row>
    <row r="24" spans="1:13" ht="17" thickTop="1" thickBot="1" x14ac:dyDescent="0.25">
      <c r="A24" s="13" t="s">
        <v>17</v>
      </c>
      <c r="B24" s="16">
        <v>28.591000000000001</v>
      </c>
      <c r="C24" s="16">
        <v>28.576000000000001</v>
      </c>
      <c r="D24" s="15">
        <v>28.407</v>
      </c>
      <c r="E24" s="42">
        <f t="shared" ref="E24:E25" si="27">AVERAGE(B24:D24)</f>
        <v>28.524666666666665</v>
      </c>
      <c r="F24" s="16">
        <v>7.6719999999999997</v>
      </c>
      <c r="G24" s="16">
        <v>7.7039999999999997</v>
      </c>
      <c r="H24" s="15">
        <v>7.7839999999999998</v>
      </c>
      <c r="I24" s="43">
        <f t="shared" ref="I24:I28" si="28">AVERAGE(F24:H24)</f>
        <v>7.72</v>
      </c>
      <c r="J24" s="8">
        <f t="shared" ref="J24:J25" si="29">E24-I24</f>
        <v>20.804666666666666</v>
      </c>
      <c r="K24" s="8">
        <f t="shared" ref="K24:K28" si="30">$J$23</f>
        <v>19.977</v>
      </c>
      <c r="L24" s="8">
        <f t="shared" ref="L24:L28" si="31">J24-K24</f>
        <v>0.82766666666666566</v>
      </c>
      <c r="M24" s="26">
        <f t="shared" ref="M24:M25" si="32">2^-(L24)</f>
        <v>0.56343978144253115</v>
      </c>
    </row>
    <row r="25" spans="1:13" ht="17" thickTop="1" thickBot="1" x14ac:dyDescent="0.25">
      <c r="A25" s="13" t="s">
        <v>16</v>
      </c>
      <c r="B25" s="17">
        <v>30.637</v>
      </c>
      <c r="C25" s="16">
        <v>30.763000000000002</v>
      </c>
      <c r="D25" s="15">
        <v>30.773</v>
      </c>
      <c r="E25" s="41">
        <f t="shared" si="27"/>
        <v>30.724333333333334</v>
      </c>
      <c r="F25" s="17">
        <v>8.9120000000000008</v>
      </c>
      <c r="G25" s="16">
        <v>8.8580000000000005</v>
      </c>
      <c r="H25" s="15">
        <v>8.891</v>
      </c>
      <c r="I25" s="43">
        <f t="shared" si="28"/>
        <v>8.8870000000000005</v>
      </c>
      <c r="J25" s="8">
        <f t="shared" si="29"/>
        <v>21.837333333333333</v>
      </c>
      <c r="K25" s="8">
        <f t="shared" si="30"/>
        <v>19.977</v>
      </c>
      <c r="L25" s="8">
        <f t="shared" si="31"/>
        <v>1.8603333333333332</v>
      </c>
      <c r="M25" s="27">
        <f t="shared" si="32"/>
        <v>0.27541263778619407</v>
      </c>
    </row>
    <row r="26" spans="1:13" ht="17" thickTop="1" thickBot="1" x14ac:dyDescent="0.25">
      <c r="A26" s="1" t="s">
        <v>18</v>
      </c>
      <c r="B26" s="17">
        <v>27.795999999999999</v>
      </c>
      <c r="C26" s="16">
        <v>27.969000000000001</v>
      </c>
      <c r="D26" s="15">
        <v>27.739000000000001</v>
      </c>
      <c r="E26" s="43">
        <f>AVERAGE(B26:D26)</f>
        <v>27.834666666666667</v>
      </c>
      <c r="F26" s="19">
        <v>7.3609999999999998</v>
      </c>
      <c r="G26" s="23">
        <v>7.3319999999999999</v>
      </c>
      <c r="H26" s="15">
        <v>7.202</v>
      </c>
      <c r="I26" s="43">
        <f t="shared" si="28"/>
        <v>7.2983333333333329</v>
      </c>
      <c r="J26" s="8">
        <f>E26-I26</f>
        <v>20.536333333333335</v>
      </c>
      <c r="K26" s="8">
        <f t="shared" si="30"/>
        <v>19.977</v>
      </c>
      <c r="L26" s="8">
        <f t="shared" si="31"/>
        <v>0.55933333333333479</v>
      </c>
      <c r="M26" s="25">
        <f>2^-(L26)</f>
        <v>0.67861567831040892</v>
      </c>
    </row>
    <row r="27" spans="1:13" ht="17" thickTop="1" thickBot="1" x14ac:dyDescent="0.25">
      <c r="A27" s="1" t="s">
        <v>19</v>
      </c>
      <c r="B27" s="17">
        <v>27.715</v>
      </c>
      <c r="C27" s="16">
        <v>28.152999999999999</v>
      </c>
      <c r="D27" s="15">
        <v>27.641999999999999</v>
      </c>
      <c r="E27" s="43">
        <f t="shared" ref="E27:E28" si="33">AVERAGE(B27:D27)</f>
        <v>27.836666666666662</v>
      </c>
      <c r="F27" s="19">
        <v>7.3940000000000001</v>
      </c>
      <c r="G27" s="23">
        <v>7.6349999999999998</v>
      </c>
      <c r="H27" s="20">
        <v>7.173</v>
      </c>
      <c r="I27" s="43">
        <f t="shared" si="28"/>
        <v>7.4006666666666661</v>
      </c>
      <c r="J27" s="8">
        <f t="shared" ref="J27:J28" si="34">E27-I27</f>
        <v>20.435999999999996</v>
      </c>
      <c r="K27" s="8">
        <f t="shared" si="30"/>
        <v>19.977</v>
      </c>
      <c r="L27" s="8">
        <f t="shared" si="31"/>
        <v>0.45899999999999608</v>
      </c>
      <c r="M27" s="26">
        <f t="shared" ref="M27:M28" si="35">2^-(L27)</f>
        <v>0.72749034181738059</v>
      </c>
    </row>
    <row r="28" spans="1:13" ht="17" thickTop="1" thickBot="1" x14ac:dyDescent="0.25">
      <c r="A28" s="4" t="s">
        <v>20</v>
      </c>
      <c r="B28" s="17">
        <v>30.315999999999999</v>
      </c>
      <c r="C28" s="34">
        <v>29.981999999999999</v>
      </c>
      <c r="D28" s="12">
        <v>29.93</v>
      </c>
      <c r="E28" s="44">
        <f t="shared" si="33"/>
        <v>30.076000000000004</v>
      </c>
      <c r="F28" s="19">
        <v>7.875</v>
      </c>
      <c r="G28" s="35">
        <v>8.1059999999999999</v>
      </c>
      <c r="H28" s="18">
        <v>7.8310000000000004</v>
      </c>
      <c r="I28" s="47">
        <f t="shared" si="28"/>
        <v>7.937333333333334</v>
      </c>
      <c r="J28" s="9">
        <f t="shared" si="34"/>
        <v>22.138666666666669</v>
      </c>
      <c r="K28" s="8">
        <f t="shared" si="30"/>
        <v>19.977</v>
      </c>
      <c r="L28" s="8">
        <f t="shared" si="31"/>
        <v>2.1616666666666688</v>
      </c>
      <c r="M28" s="27">
        <f t="shared" si="35"/>
        <v>0.22349792360928994</v>
      </c>
    </row>
    <row r="29" spans="1:13" ht="16" thickTop="1" x14ac:dyDescent="0.2"/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GAG</vt:lpstr>
      <vt:lpstr>ACH2 with TNFa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 Tip Bio</dc:creator>
  <cp:lastModifiedBy>Cristina Vaca</cp:lastModifiedBy>
  <dcterms:created xsi:type="dcterms:W3CDTF">2017-09-26T07:14:14Z</dcterms:created>
  <dcterms:modified xsi:type="dcterms:W3CDTF">2025-07-07T21:40:32Z</dcterms:modified>
</cp:coreProperties>
</file>